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CON BS" sheetId="1" r:id="rId1"/>
    <sheet name="CONPL" sheetId="2" r:id="rId2"/>
  </sheets>
  <definedNames/>
  <calcPr fullCalcOnLoad="1"/>
</workbook>
</file>

<file path=xl/sharedStrings.xml><?xml version="1.0" encoding="utf-8"?>
<sst xmlns="http://schemas.openxmlformats.org/spreadsheetml/2006/main" count="147" uniqueCount="115">
  <si>
    <t>INSTANGREEN CORPORATION BERHAD</t>
  </si>
  <si>
    <t>(Special Administrators Appointed)</t>
  </si>
  <si>
    <t>(Company No: 109030T)</t>
  </si>
  <si>
    <t>Consolidated Balance Sheet</t>
  </si>
  <si>
    <t>Quarterly report on consolidated results for the financial quarter ended 31 December 2000</t>
  </si>
  <si>
    <t>(Unaudited)</t>
  </si>
  <si>
    <t>(Audited)</t>
  </si>
  <si>
    <t>As At End of</t>
  </si>
  <si>
    <t>As At Preceding</t>
  </si>
  <si>
    <t>Current Quarter</t>
  </si>
  <si>
    <t>Financial Year Ended</t>
  </si>
  <si>
    <t>31.12.2000</t>
  </si>
  <si>
    <t>31.12.1999</t>
  </si>
  <si>
    <t>RM'000</t>
  </si>
  <si>
    <t>Fixed Assets</t>
  </si>
  <si>
    <t>Property Development Expenditure</t>
  </si>
  <si>
    <t>Current Assets</t>
  </si>
  <si>
    <t>a)</t>
  </si>
  <si>
    <t>Stocks</t>
  </si>
  <si>
    <t>b)</t>
  </si>
  <si>
    <t>Trade Debtors</t>
  </si>
  <si>
    <t>c)</t>
  </si>
  <si>
    <t>Cash and Bank Balances</t>
  </si>
  <si>
    <t>d)</t>
  </si>
  <si>
    <t>Other Debtors, Deposits and Prepayments</t>
  </si>
  <si>
    <t>Current Liabilities</t>
  </si>
  <si>
    <t>Short Term Borrowings</t>
  </si>
  <si>
    <t>Trade Creditors</t>
  </si>
  <si>
    <t>Other Creditors and Accruals</t>
  </si>
  <si>
    <t>Provision for Taxation</t>
  </si>
  <si>
    <t>e)</t>
  </si>
  <si>
    <t>Hire Purchase Creditor</t>
  </si>
  <si>
    <t>f)</t>
  </si>
  <si>
    <t>Amount due to Directors</t>
  </si>
  <si>
    <t>g)</t>
  </si>
  <si>
    <t>Amount due to Joint Venture Partner</t>
  </si>
  <si>
    <t>Net Current Liabilities</t>
  </si>
  <si>
    <t xml:space="preserve">Share Capital </t>
  </si>
  <si>
    <t>Reserves</t>
  </si>
  <si>
    <t>Capital Reserve</t>
  </si>
  <si>
    <t>Retained Profit / (Loss)</t>
  </si>
  <si>
    <t>Reserve on Consolidation</t>
  </si>
  <si>
    <t>Exchange Fluctuation</t>
  </si>
  <si>
    <t>Deficit in Shareholders' Funds</t>
  </si>
  <si>
    <t>Minority Interests</t>
  </si>
  <si>
    <t>Deferred Taxation</t>
  </si>
  <si>
    <t>Loans</t>
  </si>
  <si>
    <t>Net tangible assets per share (sen)</t>
  </si>
  <si>
    <t>(Company No: 109030-T)</t>
  </si>
  <si>
    <t>Consolidated Income Statement</t>
  </si>
  <si>
    <t>Quarterly report on consolidated results for the financial quarter ended  31 December, 2000.</t>
  </si>
  <si>
    <t>The figures have not been audited.</t>
  </si>
  <si>
    <t>INDIVIDUAL QUARTER</t>
  </si>
  <si>
    <t>CUMULATIVE PERIOD</t>
  </si>
  <si>
    <t xml:space="preserve">Current </t>
  </si>
  <si>
    <t>Preceding</t>
  </si>
  <si>
    <t>Current</t>
  </si>
  <si>
    <t>Year</t>
  </si>
  <si>
    <t>Quarter</t>
  </si>
  <si>
    <t xml:space="preserve">Corresponding </t>
  </si>
  <si>
    <t>To Date</t>
  </si>
  <si>
    <t>Period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</si>
  <si>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</si>
  <si>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</si>
  <si>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</si>
  <si>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</si>
  <si>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</si>
  <si>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</si>
  <si>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</si>
  <si>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</si>
  <si>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(loss)/ profit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</si>
  <si>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</si>
  <si>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</si>
  <si>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</si>
  <si>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</si>
  <si>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</si>
  <si>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</si>
  <si>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</t>
  </si>
  <si>
    <t>(e)</t>
  </si>
  <si>
    <t>Operating (loss)/ profit after</t>
  </si>
  <si>
    <t>amortisation and exceptional items but</t>
  </si>
  <si>
    <t xml:space="preserve">before income tax, minority interests and </t>
  </si>
  <si>
    <t>extraordinary items</t>
  </si>
  <si>
    <t>(f)</t>
  </si>
  <si>
    <t>Share in the results of associated</t>
  </si>
  <si>
    <t>companies</t>
  </si>
  <si>
    <t>(g)</t>
  </si>
  <si>
    <t xml:space="preserve">(Loss)/ profit before taxation, minority </t>
  </si>
  <si>
    <t>interests and extraordinary items</t>
  </si>
  <si>
    <t>(h)</t>
  </si>
  <si>
    <t>Taxation</t>
  </si>
  <si>
    <t>(i)</t>
  </si>
  <si>
    <t xml:space="preserve">(i) (Loss)/ profit after taxation </t>
  </si>
  <si>
    <t xml:space="preserve">     before deducting minority interests</t>
  </si>
  <si>
    <t>(ii) Less minority interests</t>
  </si>
  <si>
    <t>(j)</t>
  </si>
  <si>
    <t xml:space="preserve">(Loss)/ profit after taxation 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</si>
  <si>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</si>
  <si>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</si>
  <si>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</si>
  <si>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</si>
  <si>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</si>
  <si>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</si>
  <si>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</si>
  <si>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(Loss)/ profit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</si>
  <si>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</si>
  <si>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</si>
  <si>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</si>
  <si>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</si>
  <si>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</si>
  <si>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i) Basic (based on 30,000,000 ordinary</t>
  </si>
  <si>
    <t>shares in issue- sen)</t>
  </si>
  <si>
    <t xml:space="preserve">ii) Fully diluted </t>
  </si>
  <si>
    <t>Dividend per share (sen)</t>
  </si>
  <si>
    <t>Dividend description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</si>
</sst>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#,##0.000_);\(#,##0.000\)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37" fontId="3" fillId="0" borderId="1" xfId="0" applyNumberFormat="1" applyFont="1" applyBorder="1" applyAlignment="1" applyProtection="1">
      <alignment horizontal="center"/>
      <protection/>
    </xf>
    <xf numFmtId="164" fontId="3" fillId="0" borderId="0" xfId="15" applyNumberFormat="1" applyFont="1" applyAlignment="1" applyProtection="1">
      <alignment horizontal="center"/>
      <protection/>
    </xf>
    <xf numFmtId="164" fontId="3" fillId="0" borderId="0" xfId="15" applyNumberFormat="1" applyFont="1" applyAlignment="1" applyProtection="1">
      <alignment/>
      <protection/>
    </xf>
    <xf numFmtId="164" fontId="3" fillId="0" borderId="2" xfId="15" applyNumberFormat="1" applyFont="1" applyBorder="1" applyAlignment="1" applyProtection="1">
      <alignment horizontal="center"/>
      <protection/>
    </xf>
    <xf numFmtId="164" fontId="3" fillId="0" borderId="3" xfId="15" applyNumberFormat="1" applyFont="1" applyBorder="1" applyAlignment="1" applyProtection="1">
      <alignment horizontal="center"/>
      <protection/>
    </xf>
    <xf numFmtId="164" fontId="3" fillId="0" borderId="4" xfId="15" applyNumberFormat="1" applyFont="1" applyBorder="1" applyAlignment="1" applyProtection="1">
      <alignment horizontal="center"/>
      <protection/>
    </xf>
    <xf numFmtId="164" fontId="3" fillId="0" borderId="5" xfId="15" applyNumberFormat="1" applyFont="1" applyBorder="1" applyAlignment="1" applyProtection="1">
      <alignment horizontal="center"/>
      <protection/>
    </xf>
    <xf numFmtId="164" fontId="3" fillId="0" borderId="6" xfId="15" applyNumberFormat="1" applyFont="1" applyBorder="1" applyAlignment="1" applyProtection="1">
      <alignment horizontal="center"/>
      <protection/>
    </xf>
    <xf numFmtId="164" fontId="3" fillId="0" borderId="7" xfId="15" applyNumberFormat="1" applyFont="1" applyBorder="1" applyAlignment="1" applyProtection="1">
      <alignment horizontal="center"/>
      <protection/>
    </xf>
    <xf numFmtId="164" fontId="3" fillId="0" borderId="8" xfId="15" applyNumberFormat="1" applyFont="1" applyBorder="1" applyAlignment="1" applyProtection="1">
      <alignment horizontal="center"/>
      <protection/>
    </xf>
    <xf numFmtId="164" fontId="3" fillId="0" borderId="9" xfId="15" applyNumberFormat="1" applyFont="1" applyBorder="1" applyAlignment="1" applyProtection="1">
      <alignment horizontal="center"/>
      <protection/>
    </xf>
    <xf numFmtId="164" fontId="3" fillId="0" borderId="10" xfId="15" applyNumberFormat="1" applyFont="1" applyBorder="1" applyAlignment="1" applyProtection="1">
      <alignment horizontal="center"/>
      <protection/>
    </xf>
    <xf numFmtId="164" fontId="3" fillId="0" borderId="0" xfId="15" applyNumberFormat="1" applyFont="1" applyAlignment="1" applyProtection="1">
      <alignment horizontal="right"/>
      <protection/>
    </xf>
    <xf numFmtId="164" fontId="3" fillId="0" borderId="11" xfId="15" applyNumberFormat="1" applyFont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5" fontId="3" fillId="0" borderId="0" xfId="0" applyNumberFormat="1" applyFont="1" applyAlignment="1" applyProtection="1">
      <alignment/>
      <protection/>
    </xf>
    <xf numFmtId="164" fontId="3" fillId="0" borderId="0" xfId="15" applyNumberFormat="1" applyFont="1" applyAlignment="1" applyProtection="1">
      <alignment/>
      <protection/>
    </xf>
    <xf numFmtId="164" fontId="0" fillId="0" borderId="0" xfId="15" applyNumberFormat="1" applyAlignment="1">
      <alignment/>
    </xf>
    <xf numFmtId="164" fontId="4" fillId="0" borderId="0" xfId="15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164" fontId="5" fillId="0" borderId="0" xfId="15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center"/>
      <protection/>
    </xf>
    <xf numFmtId="165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center"/>
      <protection/>
    </xf>
    <xf numFmtId="164" fontId="8" fillId="0" borderId="0" xfId="15" applyNumberFormat="1" applyFont="1" applyAlignment="1" applyProtection="1">
      <alignment horizontal="center"/>
      <protection/>
    </xf>
    <xf numFmtId="165" fontId="8" fillId="0" borderId="0" xfId="0" applyNumberFormat="1" applyFont="1" applyAlignment="1" applyProtection="1">
      <alignment horizontal="center"/>
      <protection/>
    </xf>
    <xf numFmtId="164" fontId="8" fillId="0" borderId="0" xfId="15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37" fontId="8" fillId="0" borderId="1" xfId="0" applyNumberFormat="1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"/>
      <protection/>
    </xf>
    <xf numFmtId="164" fontId="8" fillId="0" borderId="1" xfId="15" applyNumberFormat="1" applyFont="1" applyBorder="1" applyAlignment="1" applyProtection="1">
      <alignment horizontal="center"/>
      <protection/>
    </xf>
    <xf numFmtId="164" fontId="8" fillId="0" borderId="11" xfId="15" applyNumberFormat="1" applyFont="1" applyBorder="1" applyAlignment="1" applyProtection="1">
      <alignment horizontal="center"/>
      <protection/>
    </xf>
    <xf numFmtId="164" fontId="8" fillId="0" borderId="0" xfId="15" applyNumberFormat="1" applyFont="1" applyBorder="1" applyAlignment="1" applyProtection="1">
      <alignment horizontal="center"/>
      <protection/>
    </xf>
    <xf numFmtId="164" fontId="8" fillId="0" borderId="11" xfId="15" applyNumberFormat="1" applyFont="1" applyBorder="1" applyAlignment="1" applyProtection="1">
      <alignment horizontal="right"/>
      <protection/>
    </xf>
    <xf numFmtId="164" fontId="8" fillId="0" borderId="0" xfId="15" applyNumberFormat="1" applyFont="1" applyAlignment="1" applyProtection="1">
      <alignment horizontal="right"/>
      <protection/>
    </xf>
    <xf numFmtId="165" fontId="8" fillId="0" borderId="0" xfId="0" applyNumberFormat="1" applyFont="1" applyBorder="1" applyAlignment="1" applyProtection="1">
      <alignment/>
      <protection/>
    </xf>
    <xf numFmtId="164" fontId="8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37" fontId="8" fillId="0" borderId="0" xfId="0" applyNumberFormat="1" applyFont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42.28125" style="0" customWidth="1"/>
    <col min="3" max="3" width="16.28125" style="0" customWidth="1"/>
    <col min="4" max="4" width="8.28125" style="0" customWidth="1"/>
    <col min="5" max="5" width="14.8515625" style="0" bestFit="1" customWidth="1"/>
    <col min="6" max="6" width="4.003906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 t="s">
        <v>1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3" ht="15.75">
      <c r="A4" s="2" t="s">
        <v>3</v>
      </c>
      <c r="C4" s="3"/>
    </row>
    <row r="5" spans="1:3" ht="15.75">
      <c r="A5" s="4" t="s">
        <v>4</v>
      </c>
      <c r="C5" s="5"/>
    </row>
    <row r="6" spans="2:3" ht="15.75">
      <c r="B6" s="4"/>
      <c r="C6" s="4"/>
    </row>
    <row r="7" spans="2:5" ht="15.75">
      <c r="B7" s="4"/>
      <c r="C7" s="5" t="s">
        <v>5</v>
      </c>
      <c r="D7" s="5"/>
      <c r="E7" s="5" t="s">
        <v>6</v>
      </c>
    </row>
    <row r="8" spans="2:5" ht="15.75">
      <c r="B8" s="4"/>
      <c r="C8" s="5" t="s">
        <v>7</v>
      </c>
      <c r="D8" s="5"/>
      <c r="E8" s="5" t="s">
        <v>8</v>
      </c>
    </row>
    <row r="9" spans="2:5" ht="15.75">
      <c r="B9" s="4"/>
      <c r="C9" s="5" t="s">
        <v>9</v>
      </c>
      <c r="D9" s="5"/>
      <c r="E9" s="5" t="s">
        <v>10</v>
      </c>
    </row>
    <row r="10" spans="2:5" ht="15.75">
      <c r="B10" s="4"/>
      <c r="C10" s="5" t="s">
        <v>11</v>
      </c>
      <c r="D10" s="5"/>
      <c r="E10" s="5" t="s">
        <v>12</v>
      </c>
    </row>
    <row r="11" spans="1:5" ht="15.75">
      <c r="A11" s="6"/>
      <c r="B11" s="4"/>
      <c r="C11" s="7" t="s">
        <v>13</v>
      </c>
      <c r="D11" s="5"/>
      <c r="E11" s="7" t="s">
        <v>13</v>
      </c>
    </row>
    <row r="12" spans="1:5" ht="15.75">
      <c r="A12" s="6"/>
      <c r="B12" s="4"/>
      <c r="C12" s="8"/>
      <c r="D12" s="8"/>
      <c r="E12" s="8"/>
    </row>
    <row r="13" spans="1:5" ht="15.75">
      <c r="A13" s="6">
        <v>1</v>
      </c>
      <c r="B13" s="2" t="s">
        <v>14</v>
      </c>
      <c r="C13" s="8">
        <v>205371</v>
      </c>
      <c r="D13" s="8"/>
      <c r="E13" s="8">
        <v>206248</v>
      </c>
    </row>
    <row r="14" spans="1:5" ht="15.75">
      <c r="A14" s="6"/>
      <c r="B14" s="2"/>
      <c r="C14" s="8"/>
      <c r="D14" s="8"/>
      <c r="E14" s="9"/>
    </row>
    <row r="15" spans="1:5" ht="15.75">
      <c r="A15" s="6">
        <v>2</v>
      </c>
      <c r="B15" s="2" t="s">
        <v>15</v>
      </c>
      <c r="C15" s="8">
        <v>30289</v>
      </c>
      <c r="D15" s="8"/>
      <c r="E15" s="8">
        <v>29597</v>
      </c>
    </row>
    <row r="16" spans="1:5" ht="15.75">
      <c r="A16" s="6"/>
      <c r="B16" s="4"/>
      <c r="C16" s="8"/>
      <c r="D16" s="8"/>
      <c r="E16" s="9"/>
    </row>
    <row r="17" spans="1:5" ht="15.75">
      <c r="A17" s="6">
        <v>3</v>
      </c>
      <c r="B17" s="2" t="s">
        <v>16</v>
      </c>
      <c r="C17" s="8"/>
      <c r="D17" s="8"/>
      <c r="E17" s="9"/>
    </row>
    <row r="18" spans="1:5" ht="15.75">
      <c r="A18" s="6" t="s">
        <v>17</v>
      </c>
      <c r="B18" s="4" t="s">
        <v>18</v>
      </c>
      <c r="C18" s="10">
        <v>91</v>
      </c>
      <c r="D18" s="8"/>
      <c r="E18" s="11">
        <v>105</v>
      </c>
    </row>
    <row r="19" spans="1:5" ht="15.75">
      <c r="A19" s="6" t="s">
        <v>19</v>
      </c>
      <c r="B19" s="4" t="s">
        <v>20</v>
      </c>
      <c r="C19" s="12">
        <v>1306</v>
      </c>
      <c r="D19" s="8"/>
      <c r="E19" s="13">
        <v>1437</v>
      </c>
    </row>
    <row r="20" spans="1:5" ht="15.75">
      <c r="A20" s="6" t="s">
        <v>21</v>
      </c>
      <c r="B20" s="4" t="s">
        <v>22</v>
      </c>
      <c r="C20" s="12">
        <v>1389</v>
      </c>
      <c r="D20" s="8"/>
      <c r="E20" s="13">
        <v>1923</v>
      </c>
    </row>
    <row r="21" spans="1:5" ht="15.75">
      <c r="A21" s="6" t="s">
        <v>23</v>
      </c>
      <c r="B21" s="4" t="s">
        <v>24</v>
      </c>
      <c r="C21" s="14">
        <v>6379</v>
      </c>
      <c r="D21" s="8"/>
      <c r="E21" s="15">
        <v>6602</v>
      </c>
    </row>
    <row r="22" spans="1:5" ht="15.75">
      <c r="A22" s="6"/>
      <c r="B22" s="4"/>
      <c r="C22" s="13">
        <f>SUM(C18:C21)</f>
        <v>9165</v>
      </c>
      <c r="D22" s="8"/>
      <c r="E22" s="13">
        <f>SUM(E18:E21)</f>
        <v>10067</v>
      </c>
    </row>
    <row r="23" spans="1:5" ht="15.75">
      <c r="A23" s="6">
        <v>4</v>
      </c>
      <c r="B23" s="2" t="s">
        <v>25</v>
      </c>
      <c r="C23" s="12"/>
      <c r="D23" s="8"/>
      <c r="E23" s="13"/>
    </row>
    <row r="24" spans="1:5" ht="15.75">
      <c r="A24" s="6" t="s">
        <v>17</v>
      </c>
      <c r="B24" s="4" t="s">
        <v>26</v>
      </c>
      <c r="C24" s="12">
        <f>2952+26549+67000+49398+15411+39182+2</f>
        <v>200494</v>
      </c>
      <c r="D24" s="8"/>
      <c r="E24" s="13">
        <v>198523</v>
      </c>
    </row>
    <row r="25" spans="1:5" ht="15.75">
      <c r="A25" s="6" t="s">
        <v>19</v>
      </c>
      <c r="B25" s="4" t="s">
        <v>27</v>
      </c>
      <c r="C25" s="12">
        <v>15120</v>
      </c>
      <c r="D25" s="8"/>
      <c r="E25" s="13">
        <v>15044</v>
      </c>
    </row>
    <row r="26" spans="1:5" ht="15.75">
      <c r="A26" s="6" t="s">
        <v>21</v>
      </c>
      <c r="B26" s="4" t="s">
        <v>28</v>
      </c>
      <c r="C26" s="12">
        <f>121311+8347</f>
        <v>129658</v>
      </c>
      <c r="D26" s="8"/>
      <c r="E26" s="13">
        <f>92806+9616</f>
        <v>102422</v>
      </c>
    </row>
    <row r="27" spans="1:5" ht="15.75">
      <c r="A27" s="6" t="s">
        <v>23</v>
      </c>
      <c r="B27" s="4" t="s">
        <v>29</v>
      </c>
      <c r="C27" s="12">
        <v>5469</v>
      </c>
      <c r="D27" s="8"/>
      <c r="E27" s="13">
        <v>4659</v>
      </c>
    </row>
    <row r="28" spans="1:5" ht="15.75">
      <c r="A28" s="6" t="s">
        <v>30</v>
      </c>
      <c r="B28" s="4" t="s">
        <v>31</v>
      </c>
      <c r="C28" s="12">
        <v>1285</v>
      </c>
      <c r="D28" s="8"/>
      <c r="E28" s="13">
        <v>1278</v>
      </c>
    </row>
    <row r="29" spans="1:5" ht="15.75">
      <c r="A29" s="6" t="s">
        <v>32</v>
      </c>
      <c r="B29" s="4" t="s">
        <v>33</v>
      </c>
      <c r="C29" s="12">
        <v>422</v>
      </c>
      <c r="D29" s="8"/>
      <c r="E29" s="13">
        <v>397</v>
      </c>
    </row>
    <row r="30" spans="1:5" ht="15.75">
      <c r="A30" s="6" t="s">
        <v>34</v>
      </c>
      <c r="B30" s="4" t="s">
        <v>35</v>
      </c>
      <c r="C30" s="14">
        <v>7047</v>
      </c>
      <c r="D30" s="8"/>
      <c r="E30" s="15">
        <v>7122</v>
      </c>
    </row>
    <row r="31" spans="1:5" ht="15.75">
      <c r="A31" s="6"/>
      <c r="B31" s="4"/>
      <c r="C31" s="15">
        <f>SUM(C24:C30)</f>
        <v>359495</v>
      </c>
      <c r="D31" s="8"/>
      <c r="E31" s="15">
        <f>SUM(E24:E30)</f>
        <v>329445</v>
      </c>
    </row>
    <row r="32" spans="1:5" ht="13.5" customHeight="1">
      <c r="A32" s="6"/>
      <c r="B32" s="4"/>
      <c r="C32" s="8"/>
      <c r="D32" s="8"/>
      <c r="E32" s="8"/>
    </row>
    <row r="33" spans="1:5" ht="15.75">
      <c r="A33" s="6">
        <v>5</v>
      </c>
      <c r="B33" s="4" t="s">
        <v>36</v>
      </c>
      <c r="C33" s="8">
        <f>+C22-C31</f>
        <v>-350330</v>
      </c>
      <c r="D33" s="8"/>
      <c r="E33" s="8">
        <f>+E22-E31</f>
        <v>-319378</v>
      </c>
    </row>
    <row r="34" spans="1:5" ht="15.75">
      <c r="A34" s="6"/>
      <c r="B34" s="4"/>
      <c r="C34" s="8"/>
      <c r="D34" s="8"/>
      <c r="E34" s="8"/>
    </row>
    <row r="35" spans="1:5" ht="16.5" thickBot="1">
      <c r="A35" s="6"/>
      <c r="B35" s="4"/>
      <c r="C35" s="16">
        <f>SUM(C13:C15)+C33</f>
        <v>-114670</v>
      </c>
      <c r="D35" s="8"/>
      <c r="E35" s="16">
        <f>SUM(E13:E15)+E33</f>
        <v>-83533</v>
      </c>
    </row>
    <row r="36" spans="1:5" ht="16.5" thickTop="1">
      <c r="A36" s="6"/>
      <c r="B36" s="4"/>
      <c r="C36" s="8"/>
      <c r="D36" s="8"/>
      <c r="E36" s="8"/>
    </row>
    <row r="37" spans="1:5" ht="15.75">
      <c r="A37" s="6">
        <v>6</v>
      </c>
      <c r="B37" s="2" t="s">
        <v>37</v>
      </c>
      <c r="C37" s="8">
        <v>30000</v>
      </c>
      <c r="D37" s="8"/>
      <c r="E37" s="8">
        <v>30000</v>
      </c>
    </row>
    <row r="38" spans="1:5" ht="15.75">
      <c r="A38" s="6">
        <v>7</v>
      </c>
      <c r="B38" s="2" t="s">
        <v>38</v>
      </c>
      <c r="C38" s="8"/>
      <c r="D38" s="8"/>
      <c r="E38" s="8"/>
    </row>
    <row r="39" spans="1:5" ht="15.75">
      <c r="A39" s="6" t="s">
        <v>17</v>
      </c>
      <c r="B39" s="4" t="s">
        <v>39</v>
      </c>
      <c r="C39" s="8">
        <v>2</v>
      </c>
      <c r="D39" s="8"/>
      <c r="E39" s="8">
        <v>2</v>
      </c>
    </row>
    <row r="40" spans="1:5" ht="15.75">
      <c r="A40" s="6" t="s">
        <v>19</v>
      </c>
      <c r="B40" s="4" t="s">
        <v>40</v>
      </c>
      <c r="C40" s="8">
        <v>-220783</v>
      </c>
      <c r="D40" s="8"/>
      <c r="E40" s="8">
        <v>-196882</v>
      </c>
    </row>
    <row r="41" spans="1:5" ht="15.75">
      <c r="A41" s="6" t="s">
        <v>21</v>
      </c>
      <c r="B41" s="4" t="s">
        <v>41</v>
      </c>
      <c r="C41" s="8">
        <v>152</v>
      </c>
      <c r="D41" s="8"/>
      <c r="E41" s="8">
        <v>152</v>
      </c>
    </row>
    <row r="42" spans="1:5" ht="15.75">
      <c r="A42" s="6" t="s">
        <v>23</v>
      </c>
      <c r="B42" s="4" t="s">
        <v>42</v>
      </c>
      <c r="C42" s="8">
        <v>37106</v>
      </c>
      <c r="D42" s="8"/>
      <c r="E42" s="8">
        <v>42849</v>
      </c>
    </row>
    <row r="43" spans="1:5" ht="15.75">
      <c r="A43" s="6"/>
      <c r="B43" s="4"/>
      <c r="C43" s="17"/>
      <c r="D43" s="8"/>
      <c r="E43" s="18"/>
    </row>
    <row r="44" spans="1:5" ht="15.75">
      <c r="A44" s="6">
        <v>8</v>
      </c>
      <c r="B44" s="4" t="s">
        <v>43</v>
      </c>
      <c r="C44" s="8">
        <f>SUM(C37:C42)</f>
        <v>-153523</v>
      </c>
      <c r="D44" s="8"/>
      <c r="E44" s="8">
        <f>SUM(E37:E42)</f>
        <v>-123879</v>
      </c>
    </row>
    <row r="45" spans="1:5" ht="15.75">
      <c r="A45" s="6"/>
      <c r="B45" s="4"/>
      <c r="C45" s="8"/>
      <c r="D45" s="8"/>
      <c r="E45" s="8"/>
    </row>
    <row r="46" spans="1:5" ht="15.75">
      <c r="A46" s="6">
        <v>9</v>
      </c>
      <c r="B46" s="4" t="s">
        <v>44</v>
      </c>
      <c r="C46" s="8">
        <v>8435</v>
      </c>
      <c r="D46" s="8"/>
      <c r="E46" s="8">
        <v>11835</v>
      </c>
    </row>
    <row r="47" spans="1:5" ht="15.75">
      <c r="A47" s="6"/>
      <c r="B47" s="4"/>
      <c r="C47" s="8"/>
      <c r="D47" s="8"/>
      <c r="E47" s="8"/>
    </row>
    <row r="48" spans="1:5" ht="15.75">
      <c r="A48" s="6">
        <v>10</v>
      </c>
      <c r="B48" s="4" t="s">
        <v>45</v>
      </c>
      <c r="C48" s="8">
        <v>5730</v>
      </c>
      <c r="D48" s="8"/>
      <c r="E48" s="8">
        <v>5730</v>
      </c>
    </row>
    <row r="49" spans="1:5" ht="15.75">
      <c r="A49" s="6"/>
      <c r="B49" s="4"/>
      <c r="C49" s="8"/>
      <c r="D49" s="8"/>
      <c r="E49" s="8"/>
    </row>
    <row r="50" spans="1:5" ht="15.75">
      <c r="A50" s="6">
        <v>11</v>
      </c>
      <c r="B50" s="4" t="s">
        <v>46</v>
      </c>
      <c r="C50" s="8">
        <f>22490+2198</f>
        <v>24688</v>
      </c>
      <c r="D50" s="8"/>
      <c r="E50" s="8">
        <v>22781</v>
      </c>
    </row>
    <row r="51" spans="1:5" ht="15.75">
      <c r="A51" s="6"/>
      <c r="B51" s="4"/>
      <c r="C51" s="8"/>
      <c r="D51" s="8"/>
      <c r="E51" s="8"/>
    </row>
    <row r="52" spans="2:5" ht="16.5" thickBot="1">
      <c r="B52" s="4"/>
      <c r="C52" s="16">
        <f>SUM(C44:C51)</f>
        <v>-114670</v>
      </c>
      <c r="D52" s="8"/>
      <c r="E52" s="16">
        <f>SUM(E44:E51)</f>
        <v>-83533</v>
      </c>
    </row>
    <row r="53" spans="2:5" ht="16.5" thickTop="1">
      <c r="B53" s="4"/>
      <c r="C53" s="8"/>
      <c r="D53" s="19"/>
      <c r="E53" s="19"/>
    </row>
    <row r="54" spans="1:5" ht="16.5" thickBot="1">
      <c r="A54" s="6">
        <v>12</v>
      </c>
      <c r="B54" s="4" t="s">
        <v>47</v>
      </c>
      <c r="C54" s="20">
        <f>+(C44/30000)*100</f>
        <v>-511.74333333333334</v>
      </c>
      <c r="D54" s="8"/>
      <c r="E54" s="20">
        <f>+(E44/30000)*100</f>
        <v>-412.92999999999995</v>
      </c>
    </row>
    <row r="55" spans="2:5" ht="16.5" thickTop="1">
      <c r="B55" s="4"/>
      <c r="C55" s="8"/>
      <c r="D55" s="8"/>
      <c r="E55" s="8"/>
    </row>
    <row r="56" spans="2:5" ht="15.75">
      <c r="B56" s="4"/>
      <c r="C56" s="8"/>
      <c r="D56" s="8"/>
      <c r="E56" s="8"/>
    </row>
    <row r="57" spans="2:3" ht="15.75">
      <c r="B57" s="4"/>
      <c r="C57" s="8"/>
    </row>
    <row r="58" spans="2:5" ht="15.75">
      <c r="B58" s="4"/>
      <c r="C58" s="8"/>
      <c r="E58" s="21"/>
    </row>
    <row r="59" spans="2:3" ht="15.75">
      <c r="B59" s="4"/>
      <c r="C59" s="8"/>
    </row>
    <row r="60" spans="2:3" ht="15.75">
      <c r="B60" s="4"/>
      <c r="C60" s="8"/>
    </row>
    <row r="61" spans="2:3" ht="15.75">
      <c r="B61" s="4"/>
      <c r="C61" s="8"/>
    </row>
    <row r="62" spans="2:3" ht="15.75">
      <c r="B62" s="4"/>
      <c r="C62" s="9"/>
    </row>
    <row r="63" spans="2:3" ht="15.75">
      <c r="B63" s="4"/>
      <c r="C63" s="8"/>
    </row>
    <row r="64" spans="2:3" ht="15.75">
      <c r="B64" s="4"/>
      <c r="C64" s="8"/>
    </row>
    <row r="65" spans="2:3" ht="15.75">
      <c r="B65" s="4"/>
      <c r="C65" s="8"/>
    </row>
    <row r="66" spans="2:3" ht="15.75">
      <c r="B66" s="4"/>
      <c r="C66" s="8"/>
    </row>
    <row r="67" spans="2:3" ht="15.75">
      <c r="B67" s="4"/>
      <c r="C67" s="8"/>
    </row>
    <row r="68" spans="2:3" ht="15.75">
      <c r="B68" s="4"/>
      <c r="C68" s="8"/>
    </row>
    <row r="69" spans="2:3" ht="15.75">
      <c r="B69" s="4"/>
      <c r="C69" s="8"/>
    </row>
    <row r="70" spans="2:3" ht="15.75">
      <c r="B70" s="4"/>
      <c r="C70" s="8"/>
    </row>
    <row r="71" spans="2:5" ht="15.75">
      <c r="B71" s="4"/>
      <c r="C71" s="9"/>
      <c r="D71" s="9"/>
      <c r="E71" s="8"/>
    </row>
    <row r="72" spans="2:5" ht="15.75">
      <c r="B72" s="4"/>
      <c r="C72" s="9"/>
      <c r="D72" s="9"/>
      <c r="E72" s="8"/>
    </row>
    <row r="73" spans="2:5" ht="15.75">
      <c r="B73" s="4"/>
      <c r="C73" s="9"/>
      <c r="D73" s="9"/>
      <c r="E73" s="8"/>
    </row>
    <row r="74" spans="2:5" ht="15.75">
      <c r="B74" s="4"/>
      <c r="C74" s="9"/>
      <c r="D74" s="9"/>
      <c r="E74" s="8"/>
    </row>
    <row r="75" spans="2:5" ht="15.75">
      <c r="B75" s="22"/>
      <c r="C75" s="23"/>
      <c r="D75" s="23"/>
      <c r="E75" s="23"/>
    </row>
    <row r="76" spans="3:5" ht="12.75">
      <c r="C76" s="24"/>
      <c r="D76" s="24"/>
      <c r="E76" s="24"/>
    </row>
    <row r="77" spans="3:5" ht="12.75">
      <c r="C77" s="24"/>
      <c r="D77" s="24"/>
      <c r="E77" s="24"/>
    </row>
    <row r="78" spans="3:5" ht="12.75">
      <c r="C78" s="24"/>
      <c r="D78" s="24"/>
      <c r="E78" s="24"/>
    </row>
    <row r="79" spans="3:5" ht="12.75">
      <c r="C79" s="24"/>
      <c r="D79" s="24"/>
      <c r="E79" s="24"/>
    </row>
    <row r="80" spans="3:5" ht="12.75">
      <c r="C80" s="24"/>
      <c r="D80" s="24"/>
      <c r="E80" s="24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57421875" style="28" customWidth="1"/>
    <col min="2" max="2" width="4.00390625" style="28" customWidth="1"/>
    <col min="3" max="3" width="32.00390625" style="28" customWidth="1"/>
    <col min="4" max="4" width="9.140625" style="28" customWidth="1"/>
    <col min="5" max="5" width="1.8515625" style="28" customWidth="1"/>
    <col min="6" max="6" width="11.57421875" style="28" customWidth="1"/>
    <col min="7" max="7" width="6.00390625" style="28" customWidth="1"/>
    <col min="8" max="8" width="9.421875" style="28" customWidth="1"/>
    <col min="9" max="9" width="2.28125" style="28" customWidth="1"/>
    <col min="10" max="10" width="11.57421875" style="29" bestFit="1" customWidth="1"/>
    <col min="11" max="16384" width="9.140625" style="28" customWidth="1"/>
  </cols>
  <sheetData>
    <row r="1" spans="1:10" s="26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6" customFormat="1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6" customFormat="1" ht="12.7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</row>
    <row r="5" spans="1:9" ht="12">
      <c r="A5" s="30" t="s">
        <v>49</v>
      </c>
      <c r="C5" s="31"/>
      <c r="D5" s="32"/>
      <c r="E5" s="32"/>
      <c r="F5" s="32"/>
      <c r="G5" s="32"/>
      <c r="H5" s="32"/>
      <c r="I5" s="33"/>
    </row>
    <row r="6" spans="1:9" ht="12">
      <c r="A6" s="31" t="s">
        <v>50</v>
      </c>
      <c r="C6" s="31"/>
      <c r="D6" s="32"/>
      <c r="E6" s="32"/>
      <c r="F6" s="32"/>
      <c r="G6" s="32"/>
      <c r="H6" s="32"/>
      <c r="I6" s="33"/>
    </row>
    <row r="7" spans="1:9" ht="12">
      <c r="A7" s="31" t="s">
        <v>51</v>
      </c>
      <c r="C7" s="31"/>
      <c r="D7" s="32"/>
      <c r="E7" s="32"/>
      <c r="F7" s="32"/>
      <c r="G7" s="32"/>
      <c r="H7" s="32"/>
      <c r="I7" s="33"/>
    </row>
    <row r="8" spans="1:9" ht="12">
      <c r="A8" s="31"/>
      <c r="B8" s="31"/>
      <c r="C8" s="31"/>
      <c r="D8" s="34"/>
      <c r="E8" s="34"/>
      <c r="F8" s="32"/>
      <c r="G8" s="32"/>
      <c r="H8" s="32"/>
      <c r="I8" s="33"/>
    </row>
    <row r="9" spans="1:10" ht="12">
      <c r="A9" s="31"/>
      <c r="B9" s="31"/>
      <c r="C9" s="31"/>
      <c r="D9" s="35" t="s">
        <v>52</v>
      </c>
      <c r="E9" s="35"/>
      <c r="F9" s="35"/>
      <c r="G9" s="32"/>
      <c r="H9" s="36" t="s">
        <v>53</v>
      </c>
      <c r="I9" s="36"/>
      <c r="J9" s="36"/>
    </row>
    <row r="10" spans="1:10" ht="12">
      <c r="A10" s="31"/>
      <c r="B10" s="31"/>
      <c r="C10" s="31"/>
      <c r="D10" s="32" t="s">
        <v>54</v>
      </c>
      <c r="E10" s="32"/>
      <c r="F10" s="32" t="s">
        <v>55</v>
      </c>
      <c r="G10" s="32"/>
      <c r="H10" s="32" t="s">
        <v>56</v>
      </c>
      <c r="I10" s="37"/>
      <c r="J10" s="38" t="s">
        <v>55</v>
      </c>
    </row>
    <row r="11" spans="1:10" ht="12">
      <c r="A11" s="31"/>
      <c r="B11" s="31"/>
      <c r="C11" s="31"/>
      <c r="D11" s="32" t="s">
        <v>57</v>
      </c>
      <c r="E11" s="32"/>
      <c r="F11" s="32" t="s">
        <v>57</v>
      </c>
      <c r="G11" s="32"/>
      <c r="H11" s="32" t="s">
        <v>57</v>
      </c>
      <c r="I11" s="37"/>
      <c r="J11" s="38" t="s">
        <v>57</v>
      </c>
    </row>
    <row r="12" spans="1:10" ht="12">
      <c r="A12" s="31"/>
      <c r="B12" s="31"/>
      <c r="C12" s="31"/>
      <c r="D12" s="32" t="s">
        <v>58</v>
      </c>
      <c r="E12" s="32"/>
      <c r="F12" s="32" t="s">
        <v>59</v>
      </c>
      <c r="G12" s="32"/>
      <c r="H12" s="32" t="s">
        <v>60</v>
      </c>
      <c r="I12" s="37"/>
      <c r="J12" s="32" t="s">
        <v>59</v>
      </c>
    </row>
    <row r="13" spans="1:10" ht="12">
      <c r="A13" s="31"/>
      <c r="B13" s="31"/>
      <c r="C13" s="31"/>
      <c r="D13" s="32"/>
      <c r="E13" s="32"/>
      <c r="F13" s="32" t="s">
        <v>58</v>
      </c>
      <c r="G13" s="32"/>
      <c r="J13" s="39" t="s">
        <v>61</v>
      </c>
    </row>
    <row r="14" spans="1:10" ht="12">
      <c r="A14" s="31"/>
      <c r="B14" s="31"/>
      <c r="C14" s="31"/>
      <c r="D14" s="32" t="s">
        <v>11</v>
      </c>
      <c r="E14" s="32"/>
      <c r="F14" s="40" t="s">
        <v>12</v>
      </c>
      <c r="G14" s="32"/>
      <c r="H14" s="32" t="s">
        <v>11</v>
      </c>
      <c r="I14" s="37"/>
      <c r="J14" s="40" t="s">
        <v>12</v>
      </c>
    </row>
    <row r="15" spans="1:10" ht="12">
      <c r="A15" s="31"/>
      <c r="B15" s="31"/>
      <c r="C15" s="31"/>
      <c r="D15" s="41" t="s">
        <v>13</v>
      </c>
      <c r="E15" s="42"/>
      <c r="F15" s="41" t="s">
        <v>13</v>
      </c>
      <c r="G15" s="32"/>
      <c r="H15" s="41" t="s">
        <v>13</v>
      </c>
      <c r="I15" s="37"/>
      <c r="J15" s="43" t="s">
        <v>13</v>
      </c>
    </row>
    <row r="16" spans="1:10" ht="12">
      <c r="A16" s="32"/>
      <c r="B16" s="31"/>
      <c r="C16" s="31"/>
      <c r="D16" s="38"/>
      <c r="E16" s="38"/>
      <c r="F16" s="38"/>
      <c r="G16" s="38"/>
      <c r="H16" s="38"/>
      <c r="I16" s="37"/>
      <c r="J16" s="40"/>
    </row>
    <row r="17" spans="1:10" ht="12.75" thickBot="1">
      <c r="A17" s="32" t="s">
        <v>62</v>
      </c>
      <c r="B17" s="32" t="s">
        <v>63</v>
      </c>
      <c r="C17" s="31" t="s">
        <v>64</v>
      </c>
      <c r="D17" s="44">
        <f>11310-9051</f>
        <v>2259</v>
      </c>
      <c r="E17" s="45"/>
      <c r="F17" s="46">
        <f>13736-8434</f>
        <v>5302</v>
      </c>
      <c r="G17" s="47"/>
      <c r="H17" s="44">
        <v>11310</v>
      </c>
      <c r="I17" s="48"/>
      <c r="J17" s="46">
        <v>13736</v>
      </c>
    </row>
    <row r="18" spans="1:10" ht="12.75" thickTop="1">
      <c r="A18" s="32"/>
      <c r="B18" s="31"/>
      <c r="C18" s="31"/>
      <c r="D18" s="38"/>
      <c r="E18" s="38"/>
      <c r="F18" s="47"/>
      <c r="G18" s="47"/>
      <c r="H18" s="38"/>
      <c r="I18" s="48"/>
      <c r="J18" s="47"/>
    </row>
    <row r="19" spans="1:10" ht="12.75" thickBot="1">
      <c r="A19" s="32"/>
      <c r="B19" s="32" t="s">
        <v>65</v>
      </c>
      <c r="C19" s="31" t="s">
        <v>66</v>
      </c>
      <c r="D19" s="46">
        <v>0</v>
      </c>
      <c r="E19" s="49"/>
      <c r="F19" s="46">
        <v>0</v>
      </c>
      <c r="G19" s="49"/>
      <c r="H19" s="46">
        <v>0</v>
      </c>
      <c r="I19" s="48"/>
      <c r="J19" s="46">
        <v>0</v>
      </c>
    </row>
    <row r="20" spans="1:10" ht="12.75" thickTop="1">
      <c r="A20" s="32"/>
      <c r="B20" s="31"/>
      <c r="C20" s="31"/>
      <c r="D20" s="38"/>
      <c r="E20" s="38"/>
      <c r="F20" s="47"/>
      <c r="G20" s="49"/>
      <c r="H20" s="38"/>
      <c r="I20" s="50"/>
      <c r="J20" s="47"/>
    </row>
    <row r="21" spans="1:10" ht="12.75" thickBot="1">
      <c r="A21" s="32"/>
      <c r="B21" s="32" t="s">
        <v>67</v>
      </c>
      <c r="C21" s="31" t="s">
        <v>68</v>
      </c>
      <c r="D21" s="44">
        <v>113</v>
      </c>
      <c r="E21" s="45"/>
      <c r="F21" s="46">
        <f>738-709</f>
        <v>29</v>
      </c>
      <c r="G21" s="49"/>
      <c r="H21" s="44">
        <v>601</v>
      </c>
      <c r="I21" s="50"/>
      <c r="J21" s="46">
        <v>738</v>
      </c>
    </row>
    <row r="22" spans="1:10" ht="12.75" thickTop="1">
      <c r="A22" s="32"/>
      <c r="B22" s="31"/>
      <c r="C22" s="31"/>
      <c r="D22" s="38"/>
      <c r="E22" s="38"/>
      <c r="F22" s="47"/>
      <c r="G22" s="49"/>
      <c r="H22" s="38"/>
      <c r="I22" s="50"/>
      <c r="J22" s="47"/>
    </row>
    <row r="23" spans="1:10" ht="12">
      <c r="A23" s="32" t="s">
        <v>69</v>
      </c>
      <c r="B23" s="32" t="s">
        <v>63</v>
      </c>
      <c r="C23" s="31" t="s">
        <v>70</v>
      </c>
      <c r="D23" s="38"/>
      <c r="E23" s="38"/>
      <c r="F23" s="47"/>
      <c r="G23" s="49"/>
      <c r="H23" s="38"/>
      <c r="I23" s="50"/>
      <c r="J23" s="47"/>
    </row>
    <row r="24" spans="1:10" ht="12">
      <c r="A24" s="32"/>
      <c r="B24" s="31"/>
      <c r="C24" s="31" t="s">
        <v>71</v>
      </c>
      <c r="D24" s="38"/>
      <c r="E24" s="38"/>
      <c r="F24" s="47"/>
      <c r="G24" s="47"/>
      <c r="H24" s="38"/>
      <c r="J24" s="47"/>
    </row>
    <row r="25" spans="1:10" ht="12">
      <c r="A25" s="31"/>
      <c r="B25" s="31"/>
      <c r="C25" s="31" t="s">
        <v>72</v>
      </c>
      <c r="D25" s="38"/>
      <c r="E25" s="38"/>
      <c r="F25" s="47"/>
      <c r="G25" s="47"/>
      <c r="H25" s="38"/>
      <c r="J25" s="47"/>
    </row>
    <row r="26" spans="1:10" ht="12">
      <c r="A26" s="31"/>
      <c r="B26" s="31"/>
      <c r="C26" s="31" t="s">
        <v>73</v>
      </c>
      <c r="D26" s="38">
        <f>2916-4644</f>
        <v>-1728</v>
      </c>
      <c r="E26" s="38"/>
      <c r="F26" s="47">
        <f>-18259-681</f>
        <v>-18940</v>
      </c>
      <c r="G26" s="49"/>
      <c r="H26" s="38">
        <f>-27451+30367</f>
        <v>2916</v>
      </c>
      <c r="I26" s="50"/>
      <c r="J26" s="47">
        <f>-57949+24442+15248</f>
        <v>-18259</v>
      </c>
    </row>
    <row r="27" spans="1:10" ht="12">
      <c r="A27" s="31"/>
      <c r="B27" s="31"/>
      <c r="C27" s="31"/>
      <c r="D27" s="38"/>
      <c r="E27" s="38"/>
      <c r="F27" s="47"/>
      <c r="G27" s="47"/>
      <c r="H27" s="38"/>
      <c r="J27" s="47"/>
    </row>
    <row r="28" spans="1:10" ht="12">
      <c r="A28" s="31"/>
      <c r="B28" s="32" t="s">
        <v>65</v>
      </c>
      <c r="C28" s="31" t="s">
        <v>74</v>
      </c>
      <c r="D28" s="38">
        <f>-19609+14530</f>
        <v>-5079</v>
      </c>
      <c r="E28" s="38"/>
      <c r="F28" s="47">
        <f>-24442+13829</f>
        <v>-10613</v>
      </c>
      <c r="G28" s="47"/>
      <c r="H28" s="38">
        <f>-2206-17384-19</f>
        <v>-19609</v>
      </c>
      <c r="J28" s="47">
        <f>-2049-10-460-11505-10143-275</f>
        <v>-24442</v>
      </c>
    </row>
    <row r="29" spans="1:10" ht="12">
      <c r="A29" s="31"/>
      <c r="B29" s="31"/>
      <c r="C29" s="31"/>
      <c r="D29" s="38"/>
      <c r="E29" s="38"/>
      <c r="F29" s="47"/>
      <c r="G29" s="47"/>
      <c r="H29" s="38"/>
      <c r="J29" s="47"/>
    </row>
    <row r="30" spans="1:10" ht="12">
      <c r="A30" s="31"/>
      <c r="B30" s="32" t="s">
        <v>67</v>
      </c>
      <c r="C30" s="31" t="s">
        <v>75</v>
      </c>
      <c r="D30" s="38">
        <f>-7616+5728</f>
        <v>-1888</v>
      </c>
      <c r="E30" s="38"/>
      <c r="F30" s="47">
        <f>-15248+7742</f>
        <v>-7506</v>
      </c>
      <c r="G30" s="47"/>
      <c r="H30" s="38">
        <v>-7616</v>
      </c>
      <c r="J30" s="47">
        <f>-7183-8065</f>
        <v>-15248</v>
      </c>
    </row>
    <row r="31" spans="1:10" ht="12">
      <c r="A31" s="31"/>
      <c r="B31" s="31"/>
      <c r="C31" s="31"/>
      <c r="D31" s="38"/>
      <c r="E31" s="38"/>
      <c r="F31" s="47"/>
      <c r="G31" s="47"/>
      <c r="H31" s="38"/>
      <c r="J31" s="47"/>
    </row>
    <row r="32" spans="1:10" ht="12">
      <c r="A32" s="31"/>
      <c r="B32" s="32" t="s">
        <v>76</v>
      </c>
      <c r="C32" s="31" t="s">
        <v>77</v>
      </c>
      <c r="D32" s="38">
        <f>-3142+1712</f>
        <v>-1430</v>
      </c>
      <c r="E32" s="38"/>
      <c r="F32" s="47">
        <f>-2875+4071</f>
        <v>1196</v>
      </c>
      <c r="G32" s="47"/>
      <c r="H32" s="38">
        <v>-3142</v>
      </c>
      <c r="J32" s="47">
        <v>-2875</v>
      </c>
    </row>
    <row r="33" spans="1:10" ht="12">
      <c r="A33" s="31"/>
      <c r="B33" s="31"/>
      <c r="C33" s="31"/>
      <c r="D33" s="38"/>
      <c r="E33" s="38"/>
      <c r="F33" s="47"/>
      <c r="G33" s="47"/>
      <c r="H33" s="38"/>
      <c r="J33" s="47"/>
    </row>
    <row r="34" spans="1:10" ht="12">
      <c r="A34" s="31"/>
      <c r="B34" s="32" t="s">
        <v>78</v>
      </c>
      <c r="C34" s="31" t="s">
        <v>79</v>
      </c>
      <c r="D34" s="38"/>
      <c r="E34" s="38"/>
      <c r="F34" s="47"/>
      <c r="G34" s="47"/>
      <c r="H34" s="38"/>
      <c r="J34" s="47"/>
    </row>
    <row r="35" spans="1:10" ht="12">
      <c r="A35" s="31"/>
      <c r="B35" s="31"/>
      <c r="C35" s="31" t="s">
        <v>71</v>
      </c>
      <c r="D35" s="38"/>
      <c r="E35" s="38"/>
      <c r="F35" s="47"/>
      <c r="G35" s="47"/>
      <c r="H35" s="38"/>
      <c r="J35" s="47"/>
    </row>
    <row r="36" spans="1:10" ht="12">
      <c r="A36" s="31"/>
      <c r="B36" s="31"/>
      <c r="C36" s="31" t="s">
        <v>80</v>
      </c>
      <c r="D36" s="38"/>
      <c r="E36" s="38"/>
      <c r="F36" s="47"/>
      <c r="G36" s="47"/>
      <c r="H36" s="38"/>
      <c r="J36" s="47"/>
    </row>
    <row r="37" spans="1:10" ht="12">
      <c r="A37" s="31"/>
      <c r="B37" s="31"/>
      <c r="C37" s="31" t="s">
        <v>81</v>
      </c>
      <c r="D37" s="38"/>
      <c r="E37" s="38"/>
      <c r="F37" s="47"/>
      <c r="G37" s="47"/>
      <c r="H37" s="38"/>
      <c r="J37" s="47"/>
    </row>
    <row r="38" spans="1:10" ht="12">
      <c r="A38" s="31"/>
      <c r="B38" s="31"/>
      <c r="C38" s="31" t="s">
        <v>82</v>
      </c>
      <c r="D38" s="38">
        <f>SUM(D26:D32)</f>
        <v>-10125</v>
      </c>
      <c r="E38" s="38"/>
      <c r="F38" s="38">
        <f>SUM(F23:F36)</f>
        <v>-35863</v>
      </c>
      <c r="G38" s="47"/>
      <c r="H38" s="38">
        <f>SUM(H23:H36)</f>
        <v>-27451</v>
      </c>
      <c r="J38" s="38">
        <f>SUM(J23:J36)</f>
        <v>-60824</v>
      </c>
    </row>
    <row r="39" spans="1:10" ht="12">
      <c r="A39" s="31"/>
      <c r="B39" s="31"/>
      <c r="C39" s="31"/>
      <c r="D39" s="38"/>
      <c r="E39" s="38"/>
      <c r="F39" s="47"/>
      <c r="G39" s="47"/>
      <c r="H39" s="38"/>
      <c r="J39" s="47"/>
    </row>
    <row r="40" spans="1:10" ht="12">
      <c r="A40" s="31"/>
      <c r="B40" s="32" t="s">
        <v>83</v>
      </c>
      <c r="C40" s="31" t="s">
        <v>84</v>
      </c>
      <c r="D40" s="38"/>
      <c r="E40" s="38"/>
      <c r="F40" s="47"/>
      <c r="G40" s="47"/>
      <c r="H40" s="38"/>
      <c r="J40" s="47"/>
    </row>
    <row r="41" spans="1:10" ht="12">
      <c r="A41" s="31"/>
      <c r="B41" s="31"/>
      <c r="C41" s="31" t="s">
        <v>85</v>
      </c>
      <c r="D41" s="47">
        <v>0</v>
      </c>
      <c r="E41" s="47"/>
      <c r="F41" s="47">
        <v>0</v>
      </c>
      <c r="G41" s="47"/>
      <c r="H41" s="47">
        <v>0</v>
      </c>
      <c r="J41" s="47">
        <v>0</v>
      </c>
    </row>
    <row r="42" spans="1:10" ht="12">
      <c r="A42" s="31"/>
      <c r="B42" s="31"/>
      <c r="C42" s="31"/>
      <c r="D42" s="38"/>
      <c r="E42" s="38"/>
      <c r="F42" s="47"/>
      <c r="G42" s="47"/>
      <c r="H42" s="38"/>
      <c r="J42" s="47"/>
    </row>
    <row r="43" spans="1:10" ht="12">
      <c r="A43" s="31"/>
      <c r="B43" s="32" t="s">
        <v>86</v>
      </c>
      <c r="C43" s="31" t="s">
        <v>87</v>
      </c>
      <c r="D43" s="38"/>
      <c r="E43" s="38"/>
      <c r="F43" s="47"/>
      <c r="G43" s="47"/>
      <c r="H43" s="38"/>
      <c r="J43" s="47"/>
    </row>
    <row r="44" spans="1:10" ht="12">
      <c r="A44" s="31"/>
      <c r="B44" s="32"/>
      <c r="C44" s="31" t="s">
        <v>88</v>
      </c>
      <c r="D44" s="38">
        <f>+D38+D41</f>
        <v>-10125</v>
      </c>
      <c r="E44" s="38"/>
      <c r="F44" s="38">
        <f>+F38+F41</f>
        <v>-35863</v>
      </c>
      <c r="G44" s="47"/>
      <c r="H44" s="38">
        <f>+H38+H41</f>
        <v>-27451</v>
      </c>
      <c r="J44" s="38">
        <f>+J38+J41</f>
        <v>-60824</v>
      </c>
    </row>
    <row r="45" spans="1:10" ht="12">
      <c r="A45" s="31"/>
      <c r="B45" s="31"/>
      <c r="C45" s="31"/>
      <c r="D45" s="38"/>
      <c r="E45" s="38"/>
      <c r="F45" s="47"/>
      <c r="G45" s="47"/>
      <c r="H45" s="38"/>
      <c r="J45" s="47"/>
    </row>
    <row r="46" spans="1:10" ht="12">
      <c r="A46" s="31"/>
      <c r="B46" s="32" t="s">
        <v>89</v>
      </c>
      <c r="C46" s="31" t="s">
        <v>90</v>
      </c>
      <c r="D46" s="38">
        <f>-22+35</f>
        <v>13</v>
      </c>
      <c r="E46" s="38"/>
      <c r="F46" s="47">
        <f>-50+63</f>
        <v>13</v>
      </c>
      <c r="G46" s="47"/>
      <c r="H46" s="38">
        <v>-22</v>
      </c>
      <c r="J46" s="47">
        <v>-50</v>
      </c>
    </row>
    <row r="47" spans="1:10" ht="12">
      <c r="A47" s="31"/>
      <c r="B47" s="31"/>
      <c r="C47" s="31"/>
      <c r="D47" s="38"/>
      <c r="E47" s="38"/>
      <c r="F47" s="47"/>
      <c r="G47" s="47"/>
      <c r="H47" s="38"/>
      <c r="J47" s="47"/>
    </row>
    <row r="48" spans="1:10" ht="12">
      <c r="A48" s="31"/>
      <c r="B48" s="32" t="s">
        <v>91</v>
      </c>
      <c r="C48" s="31" t="s">
        <v>92</v>
      </c>
      <c r="D48" s="38"/>
      <c r="E48" s="38"/>
      <c r="F48" s="47"/>
      <c r="G48" s="47"/>
      <c r="H48" s="38"/>
      <c r="J48" s="47"/>
    </row>
    <row r="49" spans="1:10" ht="12">
      <c r="A49" s="31"/>
      <c r="B49" s="31"/>
      <c r="C49" s="31" t="s">
        <v>93</v>
      </c>
      <c r="D49" s="38">
        <f>+D44+D46</f>
        <v>-10112</v>
      </c>
      <c r="E49" s="38"/>
      <c r="F49" s="38">
        <f>+F44+F46</f>
        <v>-35850</v>
      </c>
      <c r="G49" s="47"/>
      <c r="H49" s="38">
        <f>+H44+H46</f>
        <v>-27473</v>
      </c>
      <c r="J49" s="38">
        <f>+J44+J46</f>
        <v>-60874</v>
      </c>
    </row>
    <row r="50" spans="1:10" ht="12">
      <c r="A50" s="31"/>
      <c r="B50" s="31"/>
      <c r="C50" s="31"/>
      <c r="D50" s="38"/>
      <c r="E50" s="38"/>
      <c r="F50" s="47"/>
      <c r="G50" s="47"/>
      <c r="H50" s="38"/>
      <c r="J50" s="47"/>
    </row>
    <row r="51" spans="1:10" ht="12">
      <c r="A51" s="31"/>
      <c r="B51" s="31"/>
      <c r="C51" s="31" t="s">
        <v>94</v>
      </c>
      <c r="D51" s="38">
        <f>3572-1847</f>
        <v>1725</v>
      </c>
      <c r="E51" s="38"/>
      <c r="F51" s="47">
        <f>9782-399</f>
        <v>9383</v>
      </c>
      <c r="G51" s="47"/>
      <c r="H51" s="38">
        <v>3572</v>
      </c>
      <c r="J51" s="47">
        <v>9782</v>
      </c>
    </row>
    <row r="52" spans="1:10" ht="12">
      <c r="A52" s="31"/>
      <c r="B52" s="31"/>
      <c r="C52" s="31"/>
      <c r="D52" s="38"/>
      <c r="E52" s="38"/>
      <c r="F52" s="47"/>
      <c r="G52" s="47"/>
      <c r="H52" s="38"/>
      <c r="J52" s="47"/>
    </row>
    <row r="53" spans="1:10" ht="12">
      <c r="A53" s="31"/>
      <c r="B53" s="32" t="s">
        <v>95</v>
      </c>
      <c r="C53" s="31" t="s">
        <v>96</v>
      </c>
      <c r="D53" s="38"/>
      <c r="E53" s="38"/>
      <c r="F53" s="47"/>
      <c r="G53" s="47"/>
      <c r="H53" s="38"/>
      <c r="J53" s="47"/>
    </row>
    <row r="54" spans="1:10" ht="12">
      <c r="A54" s="31"/>
      <c r="B54" s="31"/>
      <c r="C54" s="31" t="s">
        <v>97</v>
      </c>
      <c r="D54" s="38">
        <f>+D51+D49</f>
        <v>-8387</v>
      </c>
      <c r="E54" s="38"/>
      <c r="F54" s="38">
        <f>+F51+F49</f>
        <v>-26467</v>
      </c>
      <c r="G54" s="47"/>
      <c r="H54" s="38">
        <f>+H51+H49</f>
        <v>-23901</v>
      </c>
      <c r="J54" s="38">
        <f>+J51+J49</f>
        <v>-51092</v>
      </c>
    </row>
    <row r="55" spans="1:10" ht="12">
      <c r="A55" s="31"/>
      <c r="B55" s="31"/>
      <c r="C55" s="31"/>
      <c r="D55" s="38"/>
      <c r="E55" s="38"/>
      <c r="F55" s="47"/>
      <c r="G55" s="47"/>
      <c r="H55" s="38"/>
      <c r="J55" s="47"/>
    </row>
    <row r="56" spans="1:10" ht="12">
      <c r="A56" s="31"/>
      <c r="B56" s="31"/>
      <c r="C56" s="31"/>
      <c r="D56" s="38"/>
      <c r="E56" s="38"/>
      <c r="F56" s="47"/>
      <c r="G56" s="47"/>
      <c r="H56" s="38"/>
      <c r="J56" s="47"/>
    </row>
    <row r="57" spans="1:10" ht="12">
      <c r="A57" s="33"/>
      <c r="B57" s="37" t="s">
        <v>98</v>
      </c>
      <c r="C57" s="33" t="s">
        <v>99</v>
      </c>
      <c r="D57" s="38">
        <v>0</v>
      </c>
      <c r="E57" s="38"/>
      <c r="F57" s="47">
        <v>0</v>
      </c>
      <c r="G57" s="47"/>
      <c r="H57" s="38">
        <v>0</v>
      </c>
      <c r="J57" s="47">
        <v>0</v>
      </c>
    </row>
    <row r="58" spans="1:10" ht="12">
      <c r="A58" s="33"/>
      <c r="B58" s="37"/>
      <c r="C58" s="33" t="s">
        <v>100</v>
      </c>
      <c r="D58" s="47">
        <v>0</v>
      </c>
      <c r="E58" s="47"/>
      <c r="F58" s="47">
        <v>0</v>
      </c>
      <c r="G58" s="47"/>
      <c r="H58" s="47">
        <v>0</v>
      </c>
      <c r="J58" s="47">
        <v>0</v>
      </c>
    </row>
    <row r="59" spans="1:10" ht="12">
      <c r="A59" s="33"/>
      <c r="B59" s="37"/>
      <c r="C59" s="33" t="s">
        <v>101</v>
      </c>
      <c r="D59" s="38"/>
      <c r="E59" s="38"/>
      <c r="F59" s="47"/>
      <c r="G59" s="47"/>
      <c r="H59" s="38"/>
      <c r="J59" s="47"/>
    </row>
    <row r="60" spans="1:10" ht="12">
      <c r="A60" s="33"/>
      <c r="B60" s="37"/>
      <c r="C60" s="33" t="s">
        <v>102</v>
      </c>
      <c r="D60" s="38">
        <f>+D57+D58</f>
        <v>0</v>
      </c>
      <c r="E60" s="38"/>
      <c r="F60" s="47">
        <v>0</v>
      </c>
      <c r="G60" s="47"/>
      <c r="H60" s="38">
        <f>+H57+H58</f>
        <v>0</v>
      </c>
      <c r="J60" s="47">
        <v>0</v>
      </c>
    </row>
    <row r="61" spans="1:10" ht="12">
      <c r="A61" s="33"/>
      <c r="B61" s="37"/>
      <c r="C61" s="33"/>
      <c r="D61" s="38"/>
      <c r="E61" s="38"/>
      <c r="F61" s="47"/>
      <c r="G61" s="47"/>
      <c r="H61" s="38"/>
      <c r="J61" s="47"/>
    </row>
    <row r="62" spans="1:10" ht="12">
      <c r="A62" s="33"/>
      <c r="B62" s="37" t="s">
        <v>103</v>
      </c>
      <c r="C62" s="33" t="s">
        <v>104</v>
      </c>
      <c r="D62" s="38"/>
      <c r="E62" s="38"/>
      <c r="F62" s="47"/>
      <c r="G62" s="47"/>
      <c r="H62" s="38"/>
      <c r="J62" s="47"/>
    </row>
    <row r="63" spans="1:10" ht="12">
      <c r="A63" s="33"/>
      <c r="B63" s="37"/>
      <c r="C63" s="33" t="s">
        <v>105</v>
      </c>
      <c r="D63" s="38"/>
      <c r="E63" s="38"/>
      <c r="F63" s="47"/>
      <c r="G63" s="47"/>
      <c r="H63" s="38"/>
      <c r="J63" s="47"/>
    </row>
    <row r="64" spans="1:10" ht="12">
      <c r="A64" s="33"/>
      <c r="B64" s="37"/>
      <c r="C64" s="33" t="s">
        <v>106</v>
      </c>
      <c r="D64" s="38">
        <f>+D54+D60</f>
        <v>-8387</v>
      </c>
      <c r="E64" s="38"/>
      <c r="F64" s="38">
        <f>+F54+F60</f>
        <v>-26467</v>
      </c>
      <c r="G64" s="47"/>
      <c r="H64" s="38">
        <f>+H54+H60</f>
        <v>-23901</v>
      </c>
      <c r="J64" s="38">
        <f>+J54+J60</f>
        <v>-51092</v>
      </c>
    </row>
    <row r="65" spans="1:10" ht="12">
      <c r="A65" s="33"/>
      <c r="B65" s="37"/>
      <c r="C65" s="33"/>
      <c r="D65" s="38"/>
      <c r="E65" s="38"/>
      <c r="F65" s="47"/>
      <c r="G65" s="47"/>
      <c r="H65" s="38"/>
      <c r="J65" s="47"/>
    </row>
    <row r="66" spans="1:10" ht="12">
      <c r="A66" s="37">
        <v>3</v>
      </c>
      <c r="B66" s="37" t="s">
        <v>63</v>
      </c>
      <c r="C66" s="33" t="s">
        <v>107</v>
      </c>
      <c r="D66" s="38"/>
      <c r="E66" s="38"/>
      <c r="F66" s="47"/>
      <c r="G66" s="47"/>
      <c r="H66" s="38"/>
      <c r="J66" s="47"/>
    </row>
    <row r="67" spans="1:10" ht="12">
      <c r="A67" s="33"/>
      <c r="B67" s="37"/>
      <c r="C67" s="33" t="s">
        <v>108</v>
      </c>
      <c r="D67" s="38"/>
      <c r="E67" s="38"/>
      <c r="F67" s="47"/>
      <c r="G67" s="47"/>
      <c r="H67" s="38"/>
      <c r="J67" s="47"/>
    </row>
    <row r="68" spans="1:10" ht="12">
      <c r="A68" s="33"/>
      <c r="B68" s="37"/>
      <c r="C68" s="33" t="s">
        <v>109</v>
      </c>
      <c r="D68" s="51"/>
      <c r="E68" s="51"/>
      <c r="F68" s="47"/>
      <c r="G68" s="51"/>
      <c r="H68" s="51"/>
      <c r="J68" s="47"/>
    </row>
    <row r="69" spans="1:10" ht="12">
      <c r="A69" s="33"/>
      <c r="B69" s="37"/>
      <c r="C69" s="33"/>
      <c r="D69" s="32"/>
      <c r="E69" s="32"/>
      <c r="F69" s="47"/>
      <c r="G69" s="51"/>
      <c r="H69" s="32"/>
      <c r="J69" s="47"/>
    </row>
    <row r="70" spans="1:10" ht="12">
      <c r="A70" s="33"/>
      <c r="B70" s="37"/>
      <c r="C70" s="33" t="s">
        <v>110</v>
      </c>
      <c r="D70" s="32"/>
      <c r="E70" s="32"/>
      <c r="F70" s="47"/>
      <c r="G70" s="31"/>
      <c r="H70" s="32"/>
      <c r="J70" s="47"/>
    </row>
    <row r="71" spans="1:10" ht="12">
      <c r="A71" s="33"/>
      <c r="B71" s="37"/>
      <c r="C71" s="33" t="s">
        <v>111</v>
      </c>
      <c r="D71" s="51">
        <f>+D64/30000*100</f>
        <v>-27.956666666666667</v>
      </c>
      <c r="E71" s="52"/>
      <c r="F71" s="51">
        <f>+F64/30000*100</f>
        <v>-88.22333333333333</v>
      </c>
      <c r="G71" s="31"/>
      <c r="H71" s="51">
        <f>+H64/30000*100</f>
        <v>-79.67</v>
      </c>
      <c r="J71" s="51">
        <f>+J64/30000*100</f>
        <v>-170.30666666666667</v>
      </c>
    </row>
    <row r="72" spans="1:10" ht="12">
      <c r="A72" s="33"/>
      <c r="B72" s="37"/>
      <c r="C72" s="33"/>
      <c r="D72" s="32"/>
      <c r="E72" s="32"/>
      <c r="F72" s="47"/>
      <c r="G72" s="32"/>
      <c r="H72" s="32"/>
      <c r="J72" s="47"/>
    </row>
    <row r="73" spans="1:10" ht="12">
      <c r="A73" s="33"/>
      <c r="B73" s="37"/>
      <c r="C73" s="33" t="s">
        <v>112</v>
      </c>
      <c r="D73" s="32"/>
      <c r="E73" s="32"/>
      <c r="F73" s="47"/>
      <c r="G73" s="32"/>
      <c r="H73" s="32"/>
      <c r="J73" s="47"/>
    </row>
    <row r="74" spans="1:10" ht="12">
      <c r="A74" s="33"/>
      <c r="B74" s="37"/>
      <c r="C74" s="33"/>
      <c r="D74" s="47">
        <v>0</v>
      </c>
      <c r="E74" s="47"/>
      <c r="F74" s="47">
        <v>0</v>
      </c>
      <c r="G74" s="32"/>
      <c r="H74" s="47">
        <v>0</v>
      </c>
      <c r="I74" s="47"/>
      <c r="J74" s="47">
        <v>0</v>
      </c>
    </row>
    <row r="75" spans="1:10" ht="12">
      <c r="A75" s="33"/>
      <c r="B75" s="37"/>
      <c r="C75" s="33"/>
      <c r="D75" s="32"/>
      <c r="E75" s="32"/>
      <c r="F75" s="47"/>
      <c r="G75" s="32"/>
      <c r="H75" s="32"/>
      <c r="J75" s="47"/>
    </row>
    <row r="76" spans="1:10" ht="12">
      <c r="A76" s="33">
        <v>4</v>
      </c>
      <c r="B76" s="37" t="s">
        <v>17</v>
      </c>
      <c r="C76" s="33" t="s">
        <v>113</v>
      </c>
      <c r="D76" s="47">
        <v>0</v>
      </c>
      <c r="E76" s="47"/>
      <c r="F76" s="47">
        <v>0</v>
      </c>
      <c r="G76" s="32"/>
      <c r="H76" s="47">
        <v>0</v>
      </c>
      <c r="J76" s="47">
        <v>0</v>
      </c>
    </row>
    <row r="77" spans="1:10" ht="12">
      <c r="A77" s="33"/>
      <c r="C77" s="33"/>
      <c r="D77" s="32"/>
      <c r="E77" s="32"/>
      <c r="F77" s="51"/>
      <c r="G77" s="32"/>
      <c r="H77" s="32"/>
      <c r="J77" s="32"/>
    </row>
    <row r="78" spans="1:10" ht="12">
      <c r="A78" s="33"/>
      <c r="B78" s="37" t="s">
        <v>19</v>
      </c>
      <c r="C78" s="33" t="s">
        <v>114</v>
      </c>
      <c r="D78" s="47">
        <v>0</v>
      </c>
      <c r="E78" s="47"/>
      <c r="F78" s="47">
        <v>0</v>
      </c>
      <c r="G78" s="47"/>
      <c r="H78" s="47">
        <v>0</v>
      </c>
      <c r="I78" s="47"/>
      <c r="J78" s="47">
        <v>0</v>
      </c>
    </row>
    <row r="79" spans="1:8" ht="12">
      <c r="A79" s="33"/>
      <c r="B79" s="37"/>
      <c r="C79" s="33"/>
      <c r="D79" s="32"/>
      <c r="E79" s="32"/>
      <c r="F79" s="32"/>
      <c r="G79" s="32"/>
      <c r="H79" s="32"/>
    </row>
    <row r="80" spans="1:8" ht="12">
      <c r="A80" s="33"/>
      <c r="B80" s="37"/>
      <c r="C80" s="33"/>
      <c r="D80" s="32"/>
      <c r="E80" s="32"/>
      <c r="F80" s="32"/>
      <c r="G80" s="32"/>
      <c r="H80" s="32"/>
    </row>
    <row r="81" spans="1:8" ht="12">
      <c r="A81" s="33"/>
      <c r="B81" s="37"/>
      <c r="C81" s="33"/>
      <c r="D81" s="32"/>
      <c r="E81" s="32"/>
      <c r="F81" s="32"/>
      <c r="G81" s="32"/>
      <c r="H81" s="32"/>
    </row>
    <row r="82" spans="1:8" ht="12">
      <c r="A82" s="33"/>
      <c r="B82" s="37"/>
      <c r="C82" s="33"/>
      <c r="D82" s="32"/>
      <c r="E82" s="32"/>
      <c r="F82" s="32"/>
      <c r="G82" s="32"/>
      <c r="H82" s="32"/>
    </row>
    <row r="83" spans="1:8" ht="12">
      <c r="A83" s="33"/>
      <c r="B83" s="37"/>
      <c r="C83" s="33"/>
      <c r="D83" s="32"/>
      <c r="E83" s="32"/>
      <c r="F83" s="32"/>
      <c r="G83" s="32"/>
      <c r="H83" s="32"/>
    </row>
    <row r="84" spans="1:8" ht="12">
      <c r="A84" s="33"/>
      <c r="B84" s="37"/>
      <c r="C84" s="33"/>
      <c r="D84" s="32"/>
      <c r="E84" s="32"/>
      <c r="F84" s="32"/>
      <c r="G84" s="32"/>
      <c r="H84" s="32"/>
    </row>
    <row r="85" spans="1:8" ht="12">
      <c r="A85" s="33"/>
      <c r="B85" s="37"/>
      <c r="C85" s="33"/>
      <c r="D85" s="32"/>
      <c r="E85" s="32"/>
      <c r="F85" s="32"/>
      <c r="G85" s="32"/>
      <c r="H85" s="32"/>
    </row>
    <row r="86" spans="1:10" ht="12">
      <c r="A86" s="33"/>
      <c r="B86" s="37"/>
      <c r="C86" s="33"/>
      <c r="D86" s="32"/>
      <c r="E86" s="32"/>
      <c r="F86" s="32"/>
      <c r="G86" s="32"/>
      <c r="I86" s="29"/>
      <c r="J86" s="28"/>
    </row>
    <row r="87" spans="1:10" ht="12">
      <c r="A87" s="33"/>
      <c r="B87" s="37"/>
      <c r="C87" s="33"/>
      <c r="D87" s="32"/>
      <c r="E87" s="32"/>
      <c r="F87" s="32"/>
      <c r="G87" s="32"/>
      <c r="I87" s="29"/>
      <c r="J87" s="28"/>
    </row>
    <row r="88" spans="1:10" ht="12">
      <c r="A88" s="33"/>
      <c r="B88" s="37"/>
      <c r="C88" s="33"/>
      <c r="D88" s="32"/>
      <c r="E88" s="32"/>
      <c r="F88" s="32"/>
      <c r="G88" s="32"/>
      <c r="I88" s="29"/>
      <c r="J88" s="28"/>
    </row>
    <row r="89" spans="1:10" ht="12">
      <c r="A89" s="33"/>
      <c r="B89" s="37"/>
      <c r="C89" s="33"/>
      <c r="D89" s="32"/>
      <c r="E89" s="32"/>
      <c r="F89" s="32"/>
      <c r="G89" s="32"/>
      <c r="I89" s="29"/>
      <c r="J89" s="28"/>
    </row>
    <row r="90" spans="1:10" ht="12">
      <c r="A90" s="33"/>
      <c r="B90" s="37"/>
      <c r="C90" s="33"/>
      <c r="D90" s="32"/>
      <c r="E90" s="32"/>
      <c r="F90" s="32"/>
      <c r="G90" s="32"/>
      <c r="I90" s="29"/>
      <c r="J90" s="28"/>
    </row>
    <row r="91" spans="1:10" ht="12">
      <c r="A91" s="33"/>
      <c r="B91" s="37"/>
      <c r="C91" s="33"/>
      <c r="D91" s="32"/>
      <c r="E91" s="32"/>
      <c r="F91" s="32"/>
      <c r="G91" s="32"/>
      <c r="I91" s="29"/>
      <c r="J91" s="28"/>
    </row>
    <row r="92" spans="1:10" ht="12">
      <c r="A92" s="33"/>
      <c r="B92" s="37"/>
      <c r="C92" s="33"/>
      <c r="D92" s="32"/>
      <c r="E92" s="32"/>
      <c r="F92" s="32"/>
      <c r="G92" s="32"/>
      <c r="I92" s="29"/>
      <c r="J92" s="28"/>
    </row>
    <row r="93" spans="1:10" ht="12">
      <c r="A93" s="33"/>
      <c r="B93" s="37"/>
      <c r="C93" s="33"/>
      <c r="D93" s="32"/>
      <c r="E93" s="32"/>
      <c r="F93" s="32"/>
      <c r="G93" s="32"/>
      <c r="I93" s="29"/>
      <c r="J93" s="28"/>
    </row>
    <row r="94" spans="7:10" ht="12">
      <c r="G94" s="39"/>
      <c r="I94" s="29"/>
      <c r="J94" s="28"/>
    </row>
    <row r="95" spans="7:10" ht="12">
      <c r="G95" s="39"/>
      <c r="I95" s="29"/>
      <c r="J95" s="28"/>
    </row>
    <row r="96" spans="7:10" ht="12">
      <c r="G96" s="39"/>
      <c r="I96" s="29"/>
      <c r="J96" s="28"/>
    </row>
    <row r="97" spans="7:10" ht="12">
      <c r="G97" s="39"/>
      <c r="I97" s="29"/>
      <c r="J97" s="28"/>
    </row>
    <row r="98" spans="7:10" ht="12">
      <c r="G98" s="39"/>
      <c r="I98" s="29"/>
      <c r="J98" s="28"/>
    </row>
    <row r="99" spans="7:10" ht="12">
      <c r="G99" s="39"/>
      <c r="I99" s="29"/>
      <c r="J99" s="28"/>
    </row>
    <row r="100" spans="7:10" ht="12">
      <c r="G100" s="39"/>
      <c r="I100" s="29"/>
      <c r="J100" s="28"/>
    </row>
    <row r="101" spans="7:10" ht="12">
      <c r="G101" s="39"/>
      <c r="I101" s="29"/>
      <c r="J101" s="28"/>
    </row>
    <row r="102" spans="7:10" ht="12">
      <c r="G102" s="39"/>
      <c r="I102" s="29"/>
      <c r="J102" s="28"/>
    </row>
    <row r="103" spans="7:10" ht="12">
      <c r="G103" s="39"/>
      <c r="I103" s="29"/>
      <c r="J103" s="28"/>
    </row>
    <row r="104" spans="7:10" ht="12">
      <c r="G104" s="39"/>
      <c r="I104" s="29"/>
      <c r="J104" s="28"/>
    </row>
    <row r="105" spans="7:10" ht="12">
      <c r="G105" s="39"/>
      <c r="I105" s="29"/>
      <c r="J105" s="28"/>
    </row>
    <row r="106" spans="7:10" ht="12">
      <c r="G106" s="39"/>
      <c r="I106" s="29"/>
      <c r="J106" s="28"/>
    </row>
    <row r="107" spans="7:10" ht="12">
      <c r="G107" s="39"/>
      <c r="I107" s="29"/>
      <c r="J107" s="28"/>
    </row>
    <row r="108" spans="7:10" ht="12">
      <c r="G108" s="39"/>
      <c r="I108" s="29"/>
      <c r="J108" s="28"/>
    </row>
    <row r="109" spans="7:10" ht="12">
      <c r="G109" s="39"/>
      <c r="I109" s="29"/>
      <c r="J109" s="28"/>
    </row>
    <row r="110" spans="7:10" ht="12">
      <c r="G110" s="39"/>
      <c r="I110" s="29"/>
      <c r="J110" s="28"/>
    </row>
    <row r="111" spans="7:10" ht="12">
      <c r="G111" s="39"/>
      <c r="I111" s="29"/>
      <c r="J111" s="28"/>
    </row>
    <row r="112" spans="7:10" ht="12">
      <c r="G112" s="39"/>
      <c r="I112" s="29"/>
      <c r="J112" s="28"/>
    </row>
    <row r="113" spans="7:10" ht="12">
      <c r="G113" s="39"/>
      <c r="I113" s="29"/>
      <c r="J113" s="28"/>
    </row>
    <row r="114" spans="7:10" ht="12">
      <c r="G114" s="39"/>
      <c r="I114" s="29"/>
      <c r="J114" s="28"/>
    </row>
    <row r="115" spans="7:10" ht="12">
      <c r="G115" s="39"/>
      <c r="I115" s="29"/>
      <c r="J115" s="28"/>
    </row>
    <row r="116" spans="7:10" ht="12">
      <c r="G116" s="39"/>
      <c r="I116" s="29"/>
      <c r="J116" s="28"/>
    </row>
    <row r="117" spans="7:10" ht="12">
      <c r="G117" s="39"/>
      <c r="I117" s="29"/>
      <c r="J117" s="28"/>
    </row>
    <row r="118" spans="7:10" ht="12">
      <c r="G118" s="39"/>
      <c r="I118" s="29"/>
      <c r="J118" s="28"/>
    </row>
    <row r="119" spans="7:10" ht="12">
      <c r="G119" s="39"/>
      <c r="I119" s="29"/>
      <c r="J119" s="28"/>
    </row>
    <row r="120" spans="7:10" ht="12">
      <c r="G120" s="39"/>
      <c r="I120" s="29"/>
      <c r="J120" s="28"/>
    </row>
    <row r="121" spans="7:10" ht="12">
      <c r="G121" s="39"/>
      <c r="I121" s="29"/>
      <c r="J121" s="28"/>
    </row>
    <row r="122" spans="7:10" ht="12">
      <c r="G122" s="39"/>
      <c r="I122" s="29"/>
      <c r="J122" s="28"/>
    </row>
    <row r="123" spans="7:10" ht="12">
      <c r="G123" s="39"/>
      <c r="I123" s="29"/>
      <c r="J123" s="28"/>
    </row>
    <row r="124" spans="7:10" ht="12">
      <c r="G124" s="39"/>
      <c r="I124" s="29"/>
      <c r="J124" s="28"/>
    </row>
    <row r="125" spans="7:10" ht="12">
      <c r="G125" s="39"/>
      <c r="I125" s="29"/>
      <c r="J125" s="28"/>
    </row>
    <row r="126" spans="7:10" ht="12">
      <c r="G126" s="39"/>
      <c r="I126" s="29"/>
      <c r="J126" s="28"/>
    </row>
    <row r="127" spans="7:10" ht="12">
      <c r="G127" s="39"/>
      <c r="I127" s="29"/>
      <c r="J127" s="28"/>
    </row>
    <row r="128" spans="7:10" ht="12">
      <c r="G128" s="39"/>
      <c r="I128" s="29"/>
      <c r="J128" s="28"/>
    </row>
    <row r="129" spans="7:10" ht="12">
      <c r="G129" s="39"/>
      <c r="I129" s="29"/>
      <c r="J129" s="28"/>
    </row>
    <row r="130" spans="7:10" ht="12">
      <c r="G130" s="39"/>
      <c r="I130" s="29"/>
      <c r="J130" s="28"/>
    </row>
    <row r="131" spans="7:10" ht="12">
      <c r="G131" s="39"/>
      <c r="I131" s="29"/>
      <c r="J131" s="28"/>
    </row>
    <row r="132" spans="7:10" ht="12">
      <c r="G132" s="39"/>
      <c r="I132" s="29"/>
      <c r="J132" s="28"/>
    </row>
    <row r="133" spans="7:10" ht="12">
      <c r="G133" s="39"/>
      <c r="I133" s="29"/>
      <c r="J133" s="28"/>
    </row>
    <row r="134" spans="7:10" ht="12">
      <c r="G134" s="39"/>
      <c r="I134" s="29"/>
      <c r="J134" s="28"/>
    </row>
    <row r="135" spans="7:10" ht="12">
      <c r="G135" s="39"/>
      <c r="I135" s="29"/>
      <c r="J135" s="28"/>
    </row>
    <row r="136" spans="7:10" ht="12">
      <c r="G136" s="39"/>
      <c r="I136" s="29"/>
      <c r="J136" s="28"/>
    </row>
    <row r="137" spans="7:10" ht="12">
      <c r="G137" s="39"/>
      <c r="I137" s="29"/>
      <c r="J137" s="28"/>
    </row>
    <row r="138" spans="7:10" ht="12">
      <c r="G138" s="39"/>
      <c r="I138" s="29"/>
      <c r="J138" s="28"/>
    </row>
    <row r="139" spans="7:10" ht="12">
      <c r="G139" s="39"/>
      <c r="I139" s="29"/>
      <c r="J139" s="28"/>
    </row>
    <row r="140" spans="7:10" ht="12">
      <c r="G140" s="39"/>
      <c r="I140" s="29"/>
      <c r="J140" s="28"/>
    </row>
    <row r="141" spans="9:10" ht="12">
      <c r="I141" s="29"/>
      <c r="J141" s="28"/>
    </row>
    <row r="142" spans="9:10" ht="12">
      <c r="I142" s="29"/>
      <c r="J142" s="28"/>
    </row>
    <row r="143" spans="9:10" ht="12">
      <c r="I143" s="29"/>
      <c r="J143" s="28"/>
    </row>
    <row r="144" spans="9:10" ht="12">
      <c r="I144" s="29"/>
      <c r="J144" s="28"/>
    </row>
    <row r="145" spans="9:10" ht="12">
      <c r="I145" s="29"/>
      <c r="J145" s="28"/>
    </row>
    <row r="146" spans="9:10" ht="12">
      <c r="I146" s="29"/>
      <c r="J146" s="28"/>
    </row>
    <row r="147" spans="9:10" ht="12">
      <c r="I147" s="29"/>
      <c r="J147" s="28"/>
    </row>
    <row r="148" spans="9:10" ht="12">
      <c r="I148" s="29"/>
      <c r="J148" s="28"/>
    </row>
    <row r="149" spans="9:10" ht="12">
      <c r="I149" s="29"/>
      <c r="J149" s="28"/>
    </row>
    <row r="150" spans="9:10" ht="12">
      <c r="I150" s="29"/>
      <c r="J150" s="28"/>
    </row>
    <row r="151" spans="9:10" ht="12">
      <c r="I151" s="29"/>
      <c r="J151" s="28"/>
    </row>
    <row r="152" spans="9:10" ht="12">
      <c r="I152" s="29"/>
      <c r="J152" s="28"/>
    </row>
    <row r="153" spans="9:10" ht="12">
      <c r="I153" s="29"/>
      <c r="J153" s="28"/>
    </row>
    <row r="154" spans="9:10" ht="12">
      <c r="I154" s="29"/>
      <c r="J154" s="28"/>
    </row>
    <row r="155" spans="9:10" ht="12">
      <c r="I155" s="29"/>
      <c r="J155" s="28"/>
    </row>
    <row r="156" spans="9:10" ht="12">
      <c r="I156" s="29"/>
      <c r="J156" s="28"/>
    </row>
    <row r="157" spans="9:10" ht="12">
      <c r="I157" s="29"/>
      <c r="J157" s="28"/>
    </row>
    <row r="158" spans="9:10" ht="12">
      <c r="I158" s="29"/>
      <c r="J158" s="28"/>
    </row>
    <row r="159" spans="9:10" ht="12">
      <c r="I159" s="29"/>
      <c r="J159" s="28"/>
    </row>
    <row r="160" spans="9:10" ht="12">
      <c r="I160" s="29"/>
      <c r="J160" s="28"/>
    </row>
    <row r="161" spans="9:10" ht="12">
      <c r="I161" s="29"/>
      <c r="J161" s="28"/>
    </row>
    <row r="162" spans="9:10" ht="12">
      <c r="I162" s="29"/>
      <c r="J162" s="28"/>
    </row>
    <row r="163" spans="9:10" ht="12">
      <c r="I163" s="29"/>
      <c r="J163" s="28"/>
    </row>
    <row r="164" spans="9:10" ht="12">
      <c r="I164" s="29"/>
      <c r="J164" s="28"/>
    </row>
    <row r="165" spans="9:10" ht="12">
      <c r="I165" s="29"/>
      <c r="J165" s="28"/>
    </row>
    <row r="166" spans="9:10" ht="12">
      <c r="I166" s="29"/>
      <c r="J166" s="28"/>
    </row>
    <row r="167" spans="9:10" ht="12">
      <c r="I167" s="29"/>
      <c r="J167" s="28"/>
    </row>
    <row r="168" spans="9:10" ht="12">
      <c r="I168" s="29"/>
      <c r="J168" s="28"/>
    </row>
    <row r="169" spans="9:10" ht="12">
      <c r="I169" s="29"/>
      <c r="J169" s="28"/>
    </row>
    <row r="170" spans="9:10" ht="12">
      <c r="I170" s="29"/>
      <c r="J170" s="28"/>
    </row>
    <row r="171" spans="9:10" ht="12">
      <c r="I171" s="29"/>
      <c r="J171" s="28"/>
    </row>
    <row r="172" spans="9:10" ht="12">
      <c r="I172" s="29"/>
      <c r="J172" s="28"/>
    </row>
    <row r="173" spans="9:10" ht="12">
      <c r="I173" s="29"/>
      <c r="J173" s="28"/>
    </row>
    <row r="174" spans="9:10" ht="12">
      <c r="I174" s="29"/>
      <c r="J174" s="28"/>
    </row>
    <row r="175" spans="9:10" ht="12">
      <c r="I175" s="29"/>
      <c r="J175" s="28"/>
    </row>
    <row r="176" spans="9:10" ht="12">
      <c r="I176" s="29"/>
      <c r="J176" s="28"/>
    </row>
    <row r="177" spans="9:10" ht="12">
      <c r="I177" s="29"/>
      <c r="J177" s="28"/>
    </row>
  </sheetData>
  <mergeCells count="5">
    <mergeCell ref="A1:J1"/>
    <mergeCell ref="A2:J2"/>
    <mergeCell ref="A3:J3"/>
    <mergeCell ref="D9:F9"/>
    <mergeCell ref="H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</dc:creator>
  <cp:keywords/>
  <dc:description/>
  <cp:lastModifiedBy>icb</cp:lastModifiedBy>
  <dcterms:created xsi:type="dcterms:W3CDTF">2001-02-26T06:37:35Z</dcterms:created>
  <dcterms:modified xsi:type="dcterms:W3CDTF">2001-02-26T06:39:46Z</dcterms:modified>
  <cp:category/>
  <cp:version/>
  <cp:contentType/>
  <cp:contentStatus/>
</cp:coreProperties>
</file>